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6C9975A2-CDAF-9B47-8AAD-033BF9E0B213}" xr6:coauthVersionLast="45" xr6:coauthVersionMax="45" xr10:uidLastSave="{00000000-0000-0000-0000-000000000000}"/>
  <bookViews>
    <workbookView xWindow="-120" yWindow="-120" windowWidth="19440" windowHeight="11640" xr2:uid="{2C89C3F2-0B97-4908-AB87-46962384413A}"/>
  </bookViews>
  <sheets>
    <sheet name="Balance sheet" sheetId="1" r:id="rId1"/>
    <sheet name="Income statem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D15" i="1"/>
  <c r="D19" i="1"/>
  <c r="B20" i="1"/>
  <c r="D7" i="1"/>
  <c r="D9" i="1"/>
  <c r="C12" i="1"/>
  <c r="C13" i="1"/>
  <c r="C14" i="1"/>
  <c r="C6" i="1"/>
  <c r="C7" i="1"/>
  <c r="C5" i="1"/>
  <c r="C4" i="1"/>
  <c r="C8" i="2"/>
  <c r="C10" i="2"/>
  <c r="C9" i="2"/>
  <c r="C7" i="2"/>
  <c r="C6" i="2"/>
  <c r="C4" i="2"/>
  <c r="C5" i="2"/>
  <c r="C3" i="2"/>
</calcChain>
</file>

<file path=xl/sharedStrings.xml><?xml version="1.0" encoding="utf-8"?>
<sst xmlns="http://schemas.openxmlformats.org/spreadsheetml/2006/main" count="34" uniqueCount="33">
  <si>
    <t>Receivables</t>
  </si>
  <si>
    <t>As at 31/12,YR 1</t>
  </si>
  <si>
    <t>YR 2</t>
  </si>
  <si>
    <t>Cash</t>
  </si>
  <si>
    <t>Inventories</t>
  </si>
  <si>
    <t>Total current assets</t>
  </si>
  <si>
    <t>Net fixed assets</t>
  </si>
  <si>
    <t>Total assets</t>
  </si>
  <si>
    <t>Assets</t>
  </si>
  <si>
    <t>Liabilities</t>
  </si>
  <si>
    <t>Accounts Payable</t>
  </si>
  <si>
    <t>Notes payable</t>
  </si>
  <si>
    <t>Accruals</t>
  </si>
  <si>
    <t>Total Current liabilities</t>
  </si>
  <si>
    <t>Equity</t>
  </si>
  <si>
    <t>Common stock</t>
  </si>
  <si>
    <t>Retained Earnings</t>
  </si>
  <si>
    <t>Total Liabilities &amp;Equity</t>
  </si>
  <si>
    <t>Pro Forma Income Statement(thousands of SAR)</t>
  </si>
  <si>
    <t>Pro Forma Balance sheet(thousands of SAR)</t>
  </si>
  <si>
    <t xml:space="preserve">Sales </t>
  </si>
  <si>
    <t>EBIT</t>
  </si>
  <si>
    <t xml:space="preserve">Interest </t>
  </si>
  <si>
    <t xml:space="preserve">Earnings before taxes </t>
  </si>
  <si>
    <t>Taxes(20%)</t>
  </si>
  <si>
    <t>Net income</t>
  </si>
  <si>
    <t>Dividends (60%)</t>
  </si>
  <si>
    <t xml:space="preserve">Addition to retained earnings </t>
  </si>
  <si>
    <t>Operating Income</t>
  </si>
  <si>
    <t>YR 1(Current)</t>
  </si>
  <si>
    <t>No change</t>
  </si>
  <si>
    <t>Projection basis- Average percent of sales (%)</t>
  </si>
  <si>
    <t>Y2 - applying Constant growth model (8%)= 1.08 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</si>
</sst>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5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165" fontId="0" fillId="0" borderId="1" xfId="1" applyNumberFormat="1" applyFont="1" applyBorder="1"/>
    <xf numFmtId="164" fontId="0" fillId="0" borderId="1" xfId="1" applyFont="1" applyBorder="1"/>
    <xf numFmtId="165" fontId="2" fillId="0" borderId="1" xfId="1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D15A-03F4-4C0A-BA30-38FF9F389324}">
  <dimension ref="A1:E22"/>
  <sheetViews>
    <sheetView tabSelected="1" topLeftCell="A2" workbookViewId="0">
      <selection activeCell="A22" sqref="A22"/>
    </sheetView>
  </sheetViews>
  <sheetFormatPr defaultRowHeight="15" x14ac:dyDescent="0.2"/>
  <cols>
    <col min="1" max="1" width="21.65625" bestFit="1" customWidth="1"/>
    <col min="2" max="2" width="14.796875" bestFit="1" customWidth="1"/>
    <col min="3" max="3" width="14.796875" customWidth="1"/>
    <col min="4" max="4" width="26.09765625" customWidth="1"/>
    <col min="5" max="5" width="11.56640625" bestFit="1" customWidth="1"/>
  </cols>
  <sheetData>
    <row r="1" spans="1:5" ht="28.5" customHeight="1" x14ac:dyDescent="0.2">
      <c r="A1" s="12" t="s">
        <v>19</v>
      </c>
      <c r="B1" s="12"/>
      <c r="C1" s="12"/>
      <c r="D1" s="12"/>
    </row>
    <row r="2" spans="1:5" ht="41.25" x14ac:dyDescent="0.2">
      <c r="A2" s="5"/>
      <c r="B2" s="5" t="s">
        <v>29</v>
      </c>
      <c r="C2" s="6" t="s">
        <v>31</v>
      </c>
      <c r="D2" s="5" t="s">
        <v>2</v>
      </c>
    </row>
    <row r="3" spans="1:5" x14ac:dyDescent="0.2">
      <c r="A3" s="7" t="s">
        <v>8</v>
      </c>
      <c r="B3" s="5"/>
      <c r="C3" s="5"/>
      <c r="D3" s="5"/>
    </row>
    <row r="4" spans="1:5" x14ac:dyDescent="0.2">
      <c r="A4" s="5" t="s">
        <v>3</v>
      </c>
      <c r="B4" s="8">
        <v>90000</v>
      </c>
      <c r="C4" s="8">
        <f>('Balance sheet'!B4/'Income statement'!B3)*100</f>
        <v>5</v>
      </c>
      <c r="D4" s="8">
        <v>94500</v>
      </c>
    </row>
    <row r="5" spans="1:5" x14ac:dyDescent="0.2">
      <c r="A5" s="5" t="s">
        <v>0</v>
      </c>
      <c r="B5" s="8">
        <v>180000</v>
      </c>
      <c r="C5" s="8">
        <f>('Balance sheet'!B5/1800000)*100</f>
        <v>10</v>
      </c>
      <c r="D5" s="8">
        <v>198000</v>
      </c>
      <c r="E5" s="3"/>
    </row>
    <row r="6" spans="1:5" x14ac:dyDescent="0.2">
      <c r="A6" s="5" t="s">
        <v>4</v>
      </c>
      <c r="B6" s="8">
        <v>360000</v>
      </c>
      <c r="C6" s="8">
        <f>('Balance sheet'!B6/1800000)*100</f>
        <v>20</v>
      </c>
      <c r="D6" s="8">
        <v>432000</v>
      </c>
    </row>
    <row r="7" spans="1:5" x14ac:dyDescent="0.2">
      <c r="A7" s="5" t="s">
        <v>5</v>
      </c>
      <c r="B7" s="8">
        <v>630000</v>
      </c>
      <c r="C7" s="8">
        <f>('Balance sheet'!B7/1800000)*100</f>
        <v>35</v>
      </c>
      <c r="D7" s="8">
        <f>SUM(D4:D6)</f>
        <v>724500</v>
      </c>
    </row>
    <row r="8" spans="1:5" x14ac:dyDescent="0.2">
      <c r="A8" s="5" t="s">
        <v>6</v>
      </c>
      <c r="B8" s="8">
        <v>720000</v>
      </c>
      <c r="C8" s="8" t="s">
        <v>30</v>
      </c>
      <c r="D8" s="8">
        <v>720000</v>
      </c>
    </row>
    <row r="9" spans="1:5" x14ac:dyDescent="0.2">
      <c r="A9" s="7" t="s">
        <v>7</v>
      </c>
      <c r="B9" s="10">
        <v>1350000</v>
      </c>
      <c r="C9" s="10"/>
      <c r="D9" s="10">
        <f>SUM(D7:D8)</f>
        <v>1444500</v>
      </c>
    </row>
    <row r="10" spans="1:5" x14ac:dyDescent="0.2">
      <c r="A10" s="5"/>
      <c r="B10" s="9"/>
      <c r="C10" s="8"/>
      <c r="D10" s="9"/>
    </row>
    <row r="11" spans="1:5" x14ac:dyDescent="0.2">
      <c r="A11" s="7" t="s">
        <v>9</v>
      </c>
      <c r="B11" s="5"/>
      <c r="C11" s="8"/>
      <c r="D11" s="5"/>
    </row>
    <row r="12" spans="1:5" x14ac:dyDescent="0.2">
      <c r="A12" s="5" t="s">
        <v>10</v>
      </c>
      <c r="B12" s="8">
        <v>180000</v>
      </c>
      <c r="C12" s="8">
        <f>('Balance sheet'!B12/1800000)*100</f>
        <v>10</v>
      </c>
      <c r="D12" s="8">
        <v>198000</v>
      </c>
    </row>
    <row r="13" spans="1:5" x14ac:dyDescent="0.2">
      <c r="A13" s="5" t="s">
        <v>11</v>
      </c>
      <c r="B13" s="8">
        <v>78000</v>
      </c>
      <c r="C13" s="8">
        <f>('Balance sheet'!B13/1800000)*100</f>
        <v>4.3333333333333339</v>
      </c>
      <c r="D13" s="8">
        <v>81120</v>
      </c>
    </row>
    <row r="14" spans="1:5" x14ac:dyDescent="0.2">
      <c r="A14" s="5" t="s">
        <v>12</v>
      </c>
      <c r="B14" s="8">
        <v>90000</v>
      </c>
      <c r="C14" s="8">
        <f>('Balance sheet'!B14/1800000)*100</f>
        <v>5</v>
      </c>
      <c r="D14" s="8">
        <v>94500</v>
      </c>
    </row>
    <row r="15" spans="1:5" x14ac:dyDescent="0.2">
      <c r="A15" s="7" t="s">
        <v>13</v>
      </c>
      <c r="B15" s="10">
        <v>348000</v>
      </c>
      <c r="C15" s="10"/>
      <c r="D15" s="10">
        <f>SUM(D12:D14)</f>
        <v>373620</v>
      </c>
    </row>
    <row r="16" spans="1:5" x14ac:dyDescent="0.2">
      <c r="A16" s="5"/>
      <c r="B16" s="5"/>
      <c r="C16" s="5"/>
      <c r="D16" s="5"/>
    </row>
    <row r="17" spans="1:5" x14ac:dyDescent="0.2">
      <c r="A17" s="7" t="s">
        <v>14</v>
      </c>
      <c r="B17" s="5"/>
      <c r="C17" s="5"/>
      <c r="D17" s="5"/>
    </row>
    <row r="18" spans="1:5" x14ac:dyDescent="0.2">
      <c r="A18" s="5" t="s">
        <v>15</v>
      </c>
      <c r="B18" s="8">
        <v>900000</v>
      </c>
      <c r="C18" s="8" t="s">
        <v>30</v>
      </c>
      <c r="D18" s="8">
        <v>900000</v>
      </c>
    </row>
    <row r="19" spans="1:5" x14ac:dyDescent="0.2">
      <c r="A19" s="5" t="s">
        <v>16</v>
      </c>
      <c r="B19" s="8">
        <v>102000</v>
      </c>
      <c r="C19" s="8"/>
      <c r="D19" s="8">
        <f>D20-D18-D15</f>
        <v>170880</v>
      </c>
      <c r="E19" s="3"/>
    </row>
    <row r="20" spans="1:5" x14ac:dyDescent="0.2">
      <c r="A20" s="7" t="s">
        <v>17</v>
      </c>
      <c r="B20" s="10">
        <f>SUM(B15:B19)</f>
        <v>1350000</v>
      </c>
      <c r="C20" s="10"/>
      <c r="D20" s="10">
        <f>1444500</f>
        <v>1444500</v>
      </c>
    </row>
    <row r="21" spans="1:5" x14ac:dyDescent="0.2">
      <c r="D21" s="4"/>
    </row>
    <row r="22" spans="1:5" x14ac:dyDescent="0.2">
      <c r="A22" s="1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082A-250D-4FFE-93E5-E55B825A7746}">
  <dimension ref="A1:E12"/>
  <sheetViews>
    <sheetView workbookViewId="0">
      <selection activeCell="F21" sqref="F21"/>
    </sheetView>
  </sheetViews>
  <sheetFormatPr defaultRowHeight="15" x14ac:dyDescent="0.2"/>
  <cols>
    <col min="1" max="1" width="27.98046875" bestFit="1" customWidth="1"/>
    <col min="2" max="2" width="13.31640625" bestFit="1" customWidth="1"/>
    <col min="3" max="3" width="24.34765625" customWidth="1"/>
    <col min="4" max="5" width="9.14453125" hidden="1" customWidth="1"/>
  </cols>
  <sheetData>
    <row r="1" spans="1:5" ht="23.25" customHeight="1" x14ac:dyDescent="0.2">
      <c r="A1" s="13" t="s">
        <v>18</v>
      </c>
      <c r="B1" s="13"/>
      <c r="C1" s="13"/>
      <c r="D1" s="13"/>
      <c r="E1" s="13"/>
    </row>
    <row r="2" spans="1:5" ht="44.25" customHeight="1" x14ac:dyDescent="0.2">
      <c r="A2" s="11"/>
      <c r="B2" s="5" t="s">
        <v>1</v>
      </c>
      <c r="C2" s="6" t="s">
        <v>32</v>
      </c>
      <c r="D2" s="11"/>
      <c r="E2" s="11"/>
    </row>
    <row r="3" spans="1:5" x14ac:dyDescent="0.2">
      <c r="A3" s="5" t="s">
        <v>20</v>
      </c>
      <c r="B3" s="8">
        <v>1800000</v>
      </c>
      <c r="C3" s="8">
        <f>1.08*B3</f>
        <v>1944000.0000000002</v>
      </c>
      <c r="D3" s="5"/>
      <c r="E3" s="5"/>
    </row>
    <row r="4" spans="1:5" x14ac:dyDescent="0.2">
      <c r="A4" s="5" t="s">
        <v>28</v>
      </c>
      <c r="B4" s="8">
        <v>1639860</v>
      </c>
      <c r="C4" s="8">
        <f t="shared" ref="C4:C5" si="0">1.08*B4</f>
        <v>1771048.8</v>
      </c>
      <c r="D4" s="5"/>
      <c r="E4" s="5"/>
    </row>
    <row r="5" spans="1:5" x14ac:dyDescent="0.2">
      <c r="A5" s="5" t="s">
        <v>21</v>
      </c>
      <c r="B5" s="8">
        <v>160140</v>
      </c>
      <c r="C5" s="8">
        <f t="shared" si="0"/>
        <v>172951.2</v>
      </c>
      <c r="D5" s="5"/>
      <c r="E5" s="5"/>
    </row>
    <row r="6" spans="1:5" x14ac:dyDescent="0.2">
      <c r="A6" s="5" t="s">
        <v>22</v>
      </c>
      <c r="B6" s="8">
        <v>10140</v>
      </c>
      <c r="C6" s="8">
        <f>1.08*B6</f>
        <v>10951.2</v>
      </c>
      <c r="D6" s="5"/>
      <c r="E6" s="5"/>
    </row>
    <row r="7" spans="1:5" x14ac:dyDescent="0.2">
      <c r="A7" s="5" t="s">
        <v>23</v>
      </c>
      <c r="B7" s="8">
        <v>150000</v>
      </c>
      <c r="C7" s="8">
        <f>1.08*B7</f>
        <v>162000</v>
      </c>
      <c r="D7" s="5"/>
      <c r="E7" s="5"/>
    </row>
    <row r="8" spans="1:5" x14ac:dyDescent="0.2">
      <c r="A8" s="5" t="s">
        <v>24</v>
      </c>
      <c r="B8" s="8">
        <v>30000</v>
      </c>
      <c r="C8" s="8">
        <f>1.08*B8</f>
        <v>32400.000000000004</v>
      </c>
      <c r="D8" s="5"/>
      <c r="E8" s="5"/>
    </row>
    <row r="9" spans="1:5" x14ac:dyDescent="0.2">
      <c r="A9" s="5" t="s">
        <v>25</v>
      </c>
      <c r="B9" s="8">
        <v>120000</v>
      </c>
      <c r="C9" s="8">
        <f>1.08*B9</f>
        <v>129600.00000000001</v>
      </c>
      <c r="D9" s="5"/>
      <c r="E9" s="5"/>
    </row>
    <row r="10" spans="1:5" x14ac:dyDescent="0.2">
      <c r="A10" s="5" t="s">
        <v>26</v>
      </c>
      <c r="B10" s="8">
        <v>72000</v>
      </c>
      <c r="C10" s="8">
        <f>1.08*B10</f>
        <v>77760</v>
      </c>
      <c r="D10" s="5"/>
      <c r="E10" s="5"/>
    </row>
    <row r="11" spans="1:5" x14ac:dyDescent="0.2">
      <c r="A11" s="5" t="s">
        <v>27</v>
      </c>
      <c r="B11" s="8">
        <v>48000</v>
      </c>
      <c r="C11" s="8">
        <v>48000</v>
      </c>
      <c r="D11" s="5"/>
      <c r="E11" s="5"/>
    </row>
    <row r="12" spans="1:5" x14ac:dyDescent="0.2">
      <c r="B12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2020-11-20T14:13:48Z</dcterms:created>
  <dcterms:modified xsi:type="dcterms:W3CDTF">2020-11-21T15:55:47Z</dcterms:modified>
</cp:coreProperties>
</file>